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69e21ccc248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f8ae7141983749e9"/>
    <x:sheet xmlns:r="http://schemas.openxmlformats.org/officeDocument/2006/relationships" name="Checklist" sheetId="2" r:id="Rc3349ac4accb4a85"/>
    <x:sheet xmlns:r="http://schemas.openxmlformats.org/officeDocument/2006/relationships" name="Sources" sheetId="3" r:id="Rd35258a284ac4d81"/>
    <x:sheet xmlns:r="http://schemas.openxmlformats.org/officeDocument/2006/relationships" name="Lists" sheetId="4" r:id="R20b8db3d324d48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7">
    <x:font>
      <x:sz val="11"/>
      <x:name val="Carlito"/>
    </x:font>
    <x:font>
      <x:b/>
      <x:sz val="16"/>
      <x:color rgb="FFFFFFFF"/>
      <x:name val="Carlito"/>
    </x:font>
    <x:font>
      <x:sz val="9"/>
      <x:color rgb="FF28445F"/>
      <x:name val="Carlito"/>
    </x:font>
    <x:font>
      <x:b/>
      <x:sz val="11"/>
      <x:color rgb="FF0B4F8A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sz val="11"/>
      <x:color rgb="FF6E4E00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B4F8A"/>
      </x:patternFill>
    </x:fill>
    <x:fill>
      <x:patternFill patternType="solid">
        <x:fgColor rgb="FFEAF3FF"/>
      </x:patternFill>
    </x:fill>
    <x:fill>
      <x:patternFill patternType="solid">
        <x:fgColor rgb="FFF7FAFE"/>
      </x:patternFill>
    </x:fill>
    <x:fill>
      <x:patternFill patternType="solid">
        <x:fgColor rgb="FFF8FBFF"/>
      </x:patternFill>
    </x:fill>
    <x:fill>
      <x:patternFill patternType="solid">
        <x:fgColor rgb="FFFFFFFF"/>
      </x:patternFill>
    </x:fill>
    <x:fill>
      <x:patternFill patternType="solid">
        <x:fgColor rgb="FFFFFDF2"/>
      </x:patternFill>
    </x:fill>
    <x:fill>
      <x:patternFill patternType="solid">
        <x:fgColor rgb="FFFFF4D6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9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 applyAlignment="1">
      <x:alignment vertical="top" wrapText="1"/>
    </x:xf>
    <x:xf numFmtId="0" fontId="0" fillId="7" borderId="1" xfId="0" applyNumberFormat="1" applyFont="1" applyFill="1" applyBorder="1" applyAlignment="1">
      <x:alignment vertical="top" wrapText="1"/>
    </x:xf>
    <x:xf numFmtId="200" fontId="0" fillId="7" borderId="0" xfId="0" applyNumberFormat="1" applyFont="1" applyFill="1" applyBorder="1" applyAlignment="1">
      <x:alignment vertical="top" wrapText="1"/>
    </x:xf>
    <x:xf numFmtId="200" fontId="0" fillId="7" borderId="1" xfId="0" applyNumberFormat="1" applyFont="1" applyFill="1" applyBorder="1" applyAlignment="1">
      <x:alignment vertical="top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0" fillId="5" borderId="5" xfId="0" applyNumberFormat="1" applyFont="1" applyFill="1" applyBorder="1" applyAlignment="1">
      <x:alignment vertical="top" wrapText="1"/>
    </x:xf>
    <x:xf numFmtId="0" fontId="0" fillId="5" borderId="6" xfId="0" applyNumberFormat="1" applyFont="1" applyFill="1" applyBorder="1" applyAlignment="1">
      <x:alignment vertical="top" wrapText="1"/>
    </x:xf>
    <x:xf numFmtId="0" fontId="0" fillId="6" borderId="5" xfId="0" applyNumberFormat="1" applyFont="1" applyFill="1" applyBorder="1" applyAlignment="1">
      <x:alignment vertical="top" wrapText="1"/>
    </x:xf>
    <x:xf numFmtId="0" fontId="0" fillId="6" borderId="6" xfId="0" applyNumberFormat="1" applyFont="1" applyFill="1" applyBorder="1" applyAlignment="1">
      <x:alignment vertical="top" wrapText="1"/>
    </x:xf>
    <x:xf numFmtId="0" fontId="0" fillId="5" borderId="7" xfId="0" applyNumberFormat="1" applyFont="1" applyFill="1" applyBorder="1" applyAlignment="1">
      <x:alignment vertical="top" wrapText="1"/>
    </x:xf>
    <x:xf numFmtId="0" fontId="0" fillId="5" borderId="8" xfId="0" applyNumberFormat="1" applyFont="1" applyFill="1" applyBorder="1" applyAlignment="1">
      <x:alignment vertical="top" wrapText="1"/>
    </x:xf>
    <x:xf numFmtId="0" fontId="0" fillId="7" borderId="8" xfId="0" applyNumberFormat="1" applyFont="1" applyFill="1" applyBorder="1" applyAlignment="1">
      <x:alignment vertical="top" wrapText="1"/>
    </x:xf>
    <x:xf numFmtId="200" fontId="0" fillId="7" borderId="8" xfId="0" applyNumberFormat="1" applyFont="1" applyFill="1" applyBorder="1" applyAlignment="1">
      <x:alignment vertical="top" wrapText="1"/>
    </x:xf>
    <x:xf numFmtId="0" fontId="0" fillId="5" borderId="9" xfId="0" applyNumberFormat="1" applyFont="1" applyFill="1" applyBorder="1" applyAlignment="1">
      <x:alignment vertical="top" wrapText="1"/>
    </x:xf>
    <x:xf numFmtId="0" fontId="4" fillId="2" borderId="10" xfId="0" applyNumberFormat="1" applyFont="1" applyFill="1" applyBorder="1" applyAlignment="1">
      <x:alignment horizontal="center" vertical="center" wrapText="1"/>
    </x:xf>
    <x:xf numFmtId="0" fontId="4" fillId="2" borderId="11" xfId="0" applyNumberFormat="1" applyFont="1" applyFill="1" applyBorder="1" applyAlignment="1">
      <x:alignment horizontal="center" vertical="center" wrapText="1"/>
    </x:xf>
    <x:xf numFmtId="0" fontId="4" fillId="2" borderId="12" xfId="0" applyNumberFormat="1" applyFont="1" applyFill="1" applyBorder="1" applyAlignment="1">
      <x:alignment horizontal="center" vertical="center" wrapText="1"/>
    </x:xf>
    <x:xf numFmtId="0" fontId="0" fillId="5" borderId="13" xfId="0" applyNumberFormat="1" applyFont="1" applyFill="1" applyBorder="1" applyAlignment="1">
      <x:alignment vertical="top" wrapText="1"/>
    </x:xf>
    <x:xf numFmtId="0" fontId="0" fillId="5" borderId="14" xfId="0" applyNumberFormat="1" applyFont="1" applyFill="1" applyBorder="1" applyAlignment="1">
      <x:alignment vertical="top" wrapText="1"/>
    </x:xf>
    <x:xf numFmtId="0" fontId="0" fillId="6" borderId="13" xfId="0" applyNumberFormat="1" applyFont="1" applyFill="1" applyBorder="1" applyAlignment="1">
      <x:alignment vertical="top" wrapText="1"/>
    </x:xf>
    <x:xf numFmtId="0" fontId="0" fillId="6" borderId="14" xfId="0" applyNumberFormat="1" applyFont="1" applyFill="1" applyBorder="1" applyAlignment="1">
      <x:alignment vertical="top" wrapText="1"/>
    </x:xf>
    <x:xf numFmtId="0" fontId="0" fillId="5" borderId="15" xfId="0" applyNumberFormat="1" applyFont="1" applyFill="1" applyBorder="1" applyAlignment="1">
      <x:alignment vertical="top" wrapText="1"/>
    </x:xf>
    <x:xf numFmtId="0" fontId="0" fillId="5" borderId="16" xfId="0" applyNumberFormat="1" applyFont="1" applyFill="1" applyBorder="1" applyAlignment="1">
      <x:alignment vertical="top" wrapText="1"/>
    </x:xf>
    <x:xf numFmtId="0" fontId="0" fillId="7" borderId="16" xfId="0" applyNumberFormat="1" applyFont="1" applyFill="1" applyBorder="1" applyAlignment="1">
      <x:alignment vertical="top" wrapText="1"/>
    </x:xf>
    <x:xf numFmtId="200" fontId="0" fillId="7" borderId="16" xfId="0" applyNumberFormat="1" applyFont="1" applyFill="1" applyBorder="1" applyAlignment="1">
      <x:alignment vertical="top" wrapText="1"/>
    </x:xf>
    <x:xf numFmtId="0" fontId="0" fillId="5" borderId="17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6" fillId="8" borderId="1" xfId="0" applyNumberFormat="1" applyFont="1" applyFill="1" applyBorder="1"/>
    <x:xf numFmtId="0" fontId="6" fillId="8" borderId="1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color rgb="FF185C37"/>
      </x:font>
      <x:fill>
        <x:patternFill patternType="solid">
          <x:bgColor rgb="FFDFF3E4"/>
        </x:patternFill>
      </x:fill>
    </x:dxf>
    <x:dxf>
      <x:font>
        <x:color rgb="FF7A5100"/>
      </x:font>
      <x:fill>
        <x:patternFill patternType="solid">
          <x:bgColor rgb="FFFFF1C7"/>
        </x:patternFill>
      </x:fill>
    </x:dxf>
    <x:dxf>
      <x:font>
        <x:color rgb="FF9C1C1C"/>
      </x:font>
      <x:fill>
        <x:patternFill patternType="solid">
          <x:bgColor rgb="FFFC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9eb3e85d046be" /><Relationship Type="http://schemas.openxmlformats.org/officeDocument/2006/relationships/theme" Target="/xl/theme/theme1.xml" Id="R72ec20d385354100" /><Relationship Type="http://schemas.openxmlformats.org/officeDocument/2006/relationships/sharedStrings" Target="/xl/sharedStrings.xml" Id="Rc2b99f3b71394f43" /><Relationship Type="http://schemas.openxmlformats.org/officeDocument/2006/relationships/worksheet" Target="/xl/worksheets/sheet1.xml" Id="Rf8ae7141983749e9" /><Relationship Type="http://schemas.openxmlformats.org/officeDocument/2006/relationships/worksheet" Target="/xl/worksheets/sheet2.xml" Id="Rc3349ac4accb4a85" /><Relationship Type="http://schemas.openxmlformats.org/officeDocument/2006/relationships/worksheet" Target="/xl/worksheets/sheet3.xml" Id="Rd35258a284ac4d81" /><Relationship Type="http://schemas.openxmlformats.org/officeDocument/2006/relationships/worksheet" Target="/xl/worksheets/sheet4.xml" Id="R20b8db3d324d48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</x:cols>
  <x:sheetData>
    <x:row r="1">
      <x:c r="A1" s="74" t="str">
        <x:v>OpenAIRE Compatibility - Review Summary</x:v>
      </x:c>
      <x:c r="B1" s="74"/>
      <x:c r="C1" s="74"/>
      <x:c r="D1" s="74"/>
      <x:c r="E1" s="74"/>
      <x:c r="F1" s="74"/>
    </x:row>
    <x:row r="2">
      <x:c r="A2" s="32"/>
      <x:c r="B2" s="32"/>
      <x:c r="C2" s="32"/>
      <x:c r="D2" s="32"/>
      <x:c r="E2" s="32"/>
      <x:c r="F2" s="32"/>
    </x:row>
    <x:row r="3">
      <x:c r="A3" s="75" t="str">
        <x:v>Metric</x:v>
      </x:c>
      <x:c r="B3" s="75" t="str">
        <x:v>Value</x:v>
      </x:c>
      <x:c r="C3" s="32"/>
      <x:c r="D3" s="75" t="str">
        <x:v>Readiness indicator</x:v>
      </x:c>
      <x:c r="E3" s="75" t="str">
        <x:v>Value</x:v>
      </x:c>
      <x:c r="F3" s="32"/>
    </x:row>
    <x:row r="4">
      <x:c r="A4" s="32" t="str">
        <x:v>Total checks</x:v>
      </x:c>
      <x:c r="B4" s="32" t="n">
        <x:f>COUNTA(Checklist!B7:B51)</x:f>
        <x:v>45</x:v>
      </x:c>
      <x:c r="C4" s="32"/>
      <x:c r="D4" s="32" t="str">
        <x:v>Completed reviews</x:v>
      </x:c>
      <x:c r="E4" s="32" t="n">
        <x:f>COUNTIF(Checklist!F7:F51,"&lt;&gt;Not checked")</x:f>
        <x:v>0</x:v>
      </x:c>
      <x:c r="F4" s="32"/>
    </x:row>
    <x:row r="5">
      <x:c r="A5" s="32" t="str">
        <x:v>Compliant</x:v>
      </x:c>
      <x:c r="B5" s="32" t="n">
        <x:f>COUNTIF(Checklist!F7:F51,"Compliant")</x:f>
        <x:v>0</x:v>
      </x:c>
      <x:c r="C5" s="32"/>
      <x:c r="D5" s="32" t="str">
        <x:v>Compliance rate</x:v>
      </x:c>
      <x:c r="E5" s="76" t="n">
        <x:f>IF((B4-B8)=0,0,B5/(B4-B8))</x:f>
        <x:v>0</x:v>
      </x:c>
      <x:c r="F5" s="32"/>
    </x:row>
    <x:row r="6">
      <x:c r="A6" s="32" t="str">
        <x:v>Partially compliant</x:v>
      </x:c>
      <x:c r="B6" s="32" t="n">
        <x:f>COUNTIF(Checklist!F7:F51,"Partially compliant")</x:f>
        <x:v>0</x:v>
      </x:c>
      <x:c r="C6" s="32"/>
      <x:c r="D6" s="32"/>
      <x:c r="E6" s="32"/>
      <x:c r="F6" s="32"/>
    </x:row>
    <x:row r="7">
      <x:c r="A7" s="32" t="str">
        <x:v>Not compliant</x:v>
      </x:c>
      <x:c r="B7" s="32" t="n">
        <x:f>COUNTIF(Checklist!F7:F51,"Not compliant")</x:f>
        <x:v>0</x:v>
      </x:c>
      <x:c r="C7" s="32"/>
      <x:c r="D7" s="32"/>
      <x:c r="E7" s="32"/>
      <x:c r="F7" s="32"/>
    </x:row>
    <x:row r="8">
      <x:c r="A8" s="32" t="str">
        <x:v>Not applicable</x:v>
      </x:c>
      <x:c r="B8" s="32" t="n">
        <x:f>COUNTIF(Checklist!F7:F51,"Not applicable")</x:f>
        <x:v>0</x:v>
      </x:c>
      <x:c r="C8" s="32"/>
      <x:c r="D8" s="32"/>
      <x:c r="E8" s="32"/>
      <x:c r="F8" s="32"/>
    </x:row>
    <x:row r="9">
      <x:c r="A9" s="32"/>
      <x:c r="B9" s="32"/>
      <x:c r="C9" s="32"/>
      <x:c r="D9" s="32"/>
      <x:c r="E9" s="32"/>
      <x:c r="F9" s="32"/>
    </x:row>
    <x:row r="10">
      <x:c r="A10" s="32"/>
      <x:c r="B10" s="32"/>
      <x:c r="C10" s="32"/>
      <x:c r="D10" s="32"/>
      <x:c r="E10" s="32"/>
      <x:c r="F10" s="32"/>
    </x:row>
    <x:row r="11">
      <x:c r="A11" s="26" t="str">
        <x:v>Section</x:v>
      </x:c>
      <x:c r="B11" s="26" t="str">
        <x:v>Checks</x:v>
      </x:c>
      <x:c r="C11" s="26" t="str">
        <x:v>Compliant</x:v>
      </x:c>
      <x:c r="D11" s="26" t="str">
        <x:v>Partial</x:v>
      </x:c>
      <x:c r="E11" s="26" t="str">
        <x:v>Non-compliant</x:v>
      </x:c>
      <x:c r="F11" s="32"/>
    </x:row>
    <x:row r="12">
      <x:c r="A12" s="32" t="str">
        <x:v>A. Scope and preparation</x:v>
      </x:c>
      <x:c r="B12" s="32" t="n">
        <x:f>COUNTIF(Checklist!A7:A51,"A. Scope and preparation")</x:f>
        <x:v>5</x:v>
      </x:c>
      <x:c r="C12" s="32" t="n">
        <x:f>COUNTIFS(Checklist!A7:A51,"A. Scope and preparation",Checklist!F7:F51,"Compliant")</x:f>
        <x:v>0</x:v>
      </x:c>
      <x:c r="D12" s="32" t="n">
        <x:f>COUNTIFS(Checklist!A7:A51,"A. Scope and preparation",Checklist!F7:F51,"Partially compliant")</x:f>
        <x:v>0</x:v>
      </x:c>
      <x:c r="E12" s="32" t="n">
        <x:f>COUNTIFS(Checklist!A7:A51,"A. Scope and preparation",Checklist!F7:F51,"Not compliant")</x:f>
        <x:v>0</x:v>
      </x:c>
      <x:c r="F12" s="32"/>
    </x:row>
    <x:row r="13">
      <x:c r="A13" s="32" t="str">
        <x:v>B. OAI-PMH interface</x:v>
      </x:c>
      <x:c r="B13" s="32" t="n">
        <x:f>COUNTIF(Checklist!A7:A51,"B. OAI-PMH interface")</x:f>
        <x:v>8</x:v>
      </x:c>
      <x:c r="C13" s="32" t="n">
        <x:f>COUNTIFS(Checklist!A7:A51,"B. OAI-PMH interface",Checklist!F7:F51,"Compliant")</x:f>
        <x:v>0</x:v>
      </x:c>
      <x:c r="D13" s="32" t="n">
        <x:f>COUNTIFS(Checklist!A7:A51,"B. OAI-PMH interface",Checklist!F7:F51,"Partially compliant")</x:f>
        <x:v>0</x:v>
      </x:c>
      <x:c r="E13" s="32" t="n">
        <x:f>COUNTIFS(Checklist!A7:A51,"B. OAI-PMH interface",Checklist!F7:F51,"Not compliant")</x:f>
        <x:v>0</x:v>
      </x:c>
      <x:c r="F13" s="32"/>
    </x:row>
    <x:row r="14">
      <x:c r="A14" s="32" t="str">
        <x:v>C. Core metadata</x:v>
      </x:c>
      <x:c r="B14" s="32" t="n">
        <x:f>COUNTIF(Checklist!A7:A51,"C. Core metadata")</x:f>
        <x:v>8</x:v>
      </x:c>
      <x:c r="C14" s="32" t="n">
        <x:f>COUNTIFS(Checklist!A7:A51,"C. Core metadata",Checklist!F7:F51,"Compliant")</x:f>
        <x:v>0</x:v>
      </x:c>
      <x:c r="D14" s="32" t="n">
        <x:f>COUNTIFS(Checklist!A7:A51,"C. Core metadata",Checklist!F7:F51,"Partially compliant")</x:f>
        <x:v>0</x:v>
      </x:c>
      <x:c r="E14" s="32" t="n">
        <x:f>COUNTIFS(Checklist!A7:A51,"C. Core metadata",Checklist!F7:F51,"Not compliant")</x:f>
        <x:v>0</x:v>
      </x:c>
      <x:c r="F14" s="32"/>
    </x:row>
    <x:row r="15">
      <x:c r="A15" s="32" t="str">
        <x:v>D. Recommended metadata and enrichment</x:v>
      </x:c>
      <x:c r="B15" s="32" t="n">
        <x:f>COUNTIF(Checklist!A7:A51,"D. Recommended metadata and enrichment")</x:f>
        <x:v>6</x:v>
      </x:c>
      <x:c r="C15" s="32" t="n">
        <x:f>COUNTIFS(Checklist!A7:A51,"D. Recommended metadata and enrichment",Checklist!F7:F51,"Compliant")</x:f>
        <x:v>0</x:v>
      </x:c>
      <x:c r="D15" s="32" t="n">
        <x:f>COUNTIFS(Checklist!A7:A51,"D. Recommended metadata and enrichment",Checklist!F7:F51,"Partially compliant")</x:f>
        <x:v>0</x:v>
      </x:c>
      <x:c r="E15" s="32" t="n">
        <x:f>COUNTIFS(Checklist!A7:A51,"D. Recommended metadata and enrichment",Checklist!F7:F51,"Not compliant")</x:f>
        <x:v>0</x:v>
      </x:c>
      <x:c r="F15" s="32"/>
    </x:row>
    <x:row r="16">
      <x:c r="A16" s="32" t="str">
        <x:v>E. Access rights, licence and embargo</x:v>
      </x:c>
      <x:c r="B16" s="32" t="n">
        <x:f>COUNTIF(Checklist!A7:A51,"E. Access rights, licence and embargo")</x:f>
        <x:v>5</x:v>
      </x:c>
      <x:c r="C16" s="32" t="n">
        <x:f>COUNTIFS(Checklist!A7:A51,"E. Access rights, licence and embargo",Checklist!F7:F51,"Compliant")</x:f>
        <x:v>0</x:v>
      </x:c>
      <x:c r="D16" s="32" t="n">
        <x:f>COUNTIFS(Checklist!A7:A51,"E. Access rights, licence and embargo",Checklist!F7:F51,"Partially compliant")</x:f>
        <x:v>0</x:v>
      </x:c>
      <x:c r="E16" s="32" t="n">
        <x:f>COUNTIFS(Checklist!A7:A51,"E. Access rights, licence and embargo",Checklist!F7:F51,"Not compliant")</x:f>
        <x:v>0</x:v>
      </x:c>
      <x:c r="F16" s="32"/>
    </x:row>
    <x:row r="17">
      <x:c r="A17" s="32" t="str">
        <x:v>F. Relations and funding</x:v>
      </x:c>
      <x:c r="B17" s="32" t="n">
        <x:f>COUNTIF(Checklist!A7:A51,"F. Relations and funding")</x:f>
        <x:v>6</x:v>
      </x:c>
      <x:c r="C17" s="32" t="n">
        <x:f>COUNTIFS(Checklist!A7:A51,"F. Relations and funding",Checklist!F7:F51,"Compliant")</x:f>
        <x:v>0</x:v>
      </x:c>
      <x:c r="D17" s="32" t="n">
        <x:f>COUNTIFS(Checklist!A7:A51,"F. Relations and funding",Checklist!F7:F51,"Partially compliant")</x:f>
        <x:v>0</x:v>
      </x:c>
      <x:c r="E17" s="32" t="n">
        <x:f>COUNTIFS(Checklist!A7:A51,"F. Relations and funding",Checklist!F7:F51,"Not compliant")</x:f>
        <x:v>0</x:v>
      </x:c>
      <x:c r="F17" s="32"/>
    </x:row>
    <x:row r="18">
      <x:c r="A18" s="32" t="str">
        <x:v>G. Validation and onboarding</x:v>
      </x:c>
      <x:c r="B18" s="32" t="n">
        <x:f>COUNTIF(Checklist!A7:A51,"G. Validation and onboarding")</x:f>
        <x:v>7</x:v>
      </x:c>
      <x:c r="C18" s="32" t="n">
        <x:f>COUNTIFS(Checklist!A7:A51,"G. Validation and onboarding",Checklist!F7:F51,"Compliant")</x:f>
        <x:v>0</x:v>
      </x:c>
      <x:c r="D18" s="32" t="n">
        <x:f>COUNTIFS(Checklist!A7:A51,"G. Validation and onboarding",Checklist!F7:F51,"Partially compliant")</x:f>
        <x:v>0</x:v>
      </x:c>
      <x:c r="E18" s="32" t="n">
        <x:f>COUNTIFS(Checklist!A7:A51,"G. Validation and onboarding",Checklist!F7:F51,"Not compliant")</x:f>
        <x:v>0</x:v>
      </x:c>
      <x:c r="F18" s="32"/>
    </x:row>
    <x:row r="19">
      <x:c r="A19" s="32"/>
      <x:c r="B19" s="32"/>
      <x:c r="C19" s="32"/>
      <x:c r="D19" s="32"/>
      <x:c r="E19" s="32"/>
      <x:c r="F19" s="32"/>
    </x:row>
    <x:row r="20">
      <x:c r="A20" s="32"/>
      <x:c r="B20" s="32"/>
      <x:c r="C20" s="32"/>
      <x:c r="D20" s="32"/>
      <x:c r="E20" s="32"/>
      <x:c r="F20" s="32"/>
    </x:row>
    <x:row r="21">
      <x:c r="A21" s="32"/>
      <x:c r="B21" s="32"/>
      <x:c r="C21" s="32"/>
      <x:c r="D21" s="32"/>
      <x:c r="E21" s="32"/>
      <x:c r="F21" s="32"/>
    </x:row>
    <x:row r="22">
      <x:c r="A22" s="32"/>
      <x:c r="B22" s="32"/>
      <x:c r="C22" s="32"/>
      <x:c r="D22" s="32"/>
      <x:c r="E22" s="32"/>
      <x:c r="F22" s="32"/>
    </x:row>
    <x:row r="23">
      <x:c r="A23" s="32"/>
      <x:c r="B23" s="32"/>
      <x:c r="C23" s="32"/>
      <x:c r="D23" s="32"/>
      <x:c r="E23" s="32"/>
      <x:c r="F23" s="32"/>
    </x:row>
    <x:row r="24">
      <x:c r="A24" s="32"/>
      <x:c r="B24" s="32"/>
      <x:c r="C24" s="32"/>
      <x:c r="D24" s="32"/>
      <x:c r="E24" s="32"/>
      <x:c r="F24" s="32"/>
    </x:row>
    <x:row r="25">
      <x:c r="A25" s="32"/>
      <x:c r="B25" s="32"/>
      <x:c r="C25" s="32"/>
      <x:c r="D25" s="32"/>
      <x:c r="E25" s="32"/>
      <x:c r="F25" s="32"/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0" hidden="0" customWidth="1"/>
    <x:col min="3" max="3" width="18" hidden="0" customWidth="1"/>
    <x:col min="4" max="4" width="38" hidden="0" customWidth="1"/>
    <x:col min="5" max="5" width="48" hidden="0" customWidth="1"/>
    <x:col min="6" max="6" width="19" hidden="0" customWidth="1"/>
    <x:col min="7" max="7" width="32" hidden="0" customWidth="1"/>
    <x:col min="8" max="8" width="17" hidden="0" customWidth="1"/>
    <x:col min="9" max="9" width="22" hidden="0" customWidth="1"/>
    <x:col min="10" max="10" width="34" hidden="0" customWidth="1"/>
    <x:col min="11" max="11" width="14" hidden="0" customWidth="1"/>
    <x:col min="12" max="12" width="28" hidden="0" customWidth="1"/>
    <x:col min="13" max="13" width="44" hidden="0" customWidth="1"/>
  </x:cols>
  <x:sheetData>
    <x:row r="1" ht="30" customHeight="1">
      <x:c r="A1" s="5" t="str">
        <x:v>OpenAIRE Compatibility Checklist - Data Repository / Data Archive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 ht="36" customHeight="1">
      <x:c r="A2" s="13" t="str">
        <x:v>Universal pre-check based on the current OpenAIRE Guidelines for Data Archives and OpenAIRE validation/onboarding guidance. Accessed 2026-08-20. The current Data Archives guideline published by OpenAIRE is based on DataCite Metadata Schema v3.1.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</x:row>
    <x:row r="4">
      <x:c r="A4" s="20" t="str">
        <x:v>Legend</x:v>
      </x:c>
      <x:c r="B4" s="20" t="str">
        <x:v>M = Mandatory</x:v>
      </x:c>
      <x:c r="C4" s="20" t="str">
        <x:v>MA = Mandatory when applicable</x:v>
      </x:c>
      <x:c r="D4" s="20" t="str">
        <x:v>R = Recommended</x:v>
      </x:c>
      <x:c r="E4" s="20" t="str">
        <x:v>Technical/Operational = implementation pre-check</x:v>
      </x:c>
      <x:c r="F4" s="20" t="str"/>
      <x:c r="G4" s="20" t="str"/>
      <x:c r="H4" s="20" t="str"/>
      <x:c r="I4" s="20" t="str"/>
      <x:c r="J4" s="20" t="str"/>
      <x:c r="K4" s="20" t="str"/>
      <x:c r="L4" s="20" t="str"/>
      <x:c r="M4" s="20" t="str"/>
    </x:row>
    <x:row r="6" ht="28" customHeight="1">
      <x:c r="A6" s="44" t="str">
        <x:v>Section</x:v>
      </x:c>
      <x:c r="B6" s="45" t="str">
        <x:v>Check ID</x:v>
      </x:c>
      <x:c r="C6" s="45" t="str">
        <x:v>OpenAIRE level</x:v>
      </x:c>
      <x:c r="D6" s="45" t="str">
        <x:v>Check item</x:v>
      </x:c>
      <x:c r="E6" s="45" t="str">
        <x:v>Acceptance criterion</x:v>
      </x:c>
      <x:c r="F6" s="45" t="str">
        <x:v>Status</x:v>
      </x:c>
      <x:c r="G6" s="45" t="str">
        <x:v>Evidence / URL</x:v>
      </x:c>
      <x:c r="H6" s="45" t="str">
        <x:v>Validator result</x:v>
      </x:c>
      <x:c r="I6" s="45" t="str">
        <x:v>Responsible person</x:v>
      </x:c>
      <x:c r="J6" s="45" t="str">
        <x:v>Corrective action</x:v>
      </x:c>
      <x:c r="K6" s="45" t="str">
        <x:v>Due date</x:v>
      </x:c>
      <x:c r="L6" s="45" t="str">
        <x:v>Notes</x:v>
      </x:c>
      <x:c r="M6" s="46" t="str">
        <x:v>Official source</x:v>
      </x:c>
    </x:row>
    <x:row r="7">
      <x:c r="A7" s="47" t="str">
        <x:v>A. Scope and preparation</x:v>
      </x:c>
      <x:c r="B7" s="36" t="str">
        <x:v>A01</x:v>
      </x:c>
      <x:c r="C7" s="36" t="str">
        <x:v>Precondition</x:v>
      </x:c>
      <x:c r="D7" s="36" t="str">
        <x:v>Confirm that the source is managed as a research data repository/data archive.</x:v>
      </x:c>
      <x:c r="E7" s="36" t="str">
        <x:v>The repository type and registration path used in OpenAIRE PROVIDE are identified; repository registry information is available where required.</x:v>
      </x:c>
      <x:c r="F7" s="40" t="str">
        <x:v>Not checked</x:v>
      </x:c>
      <x:c r="G7" s="40" t="str"/>
      <x:c r="H7" s="40" t="str">
        <x:v>Not run</x:v>
      </x:c>
      <x:c r="I7" s="40" t="str"/>
      <x:c r="J7" s="40" t="str"/>
      <x:c r="K7" s="42"/>
      <x:c r="L7" s="40" t="str"/>
      <x:c r="M7" s="48" t="str">
        <x:v>https://guidelines.openaire.eu/</x:v>
      </x:c>
    </x:row>
    <x:row r="8">
      <x:c r="A8" s="47" t="str">
        <x:v>A. Scope and preparation</x:v>
      </x:c>
      <x:c r="B8" s="36" t="str">
        <x:v>A02</x:v>
      </x:c>
      <x:c r="C8" s="36" t="str">
        <x:v>Operational</x:v>
      </x:c>
      <x:c r="D8" s="36" t="str">
        <x:v>Document the public repository URL and the OAI-PMH base URL.</x:v>
      </x:c>
      <x:c r="E8" s="36" t="str">
        <x:v>Both URLs are recorded and accessible to the repository manager and validator operator.</x:v>
      </x:c>
      <x:c r="F8" s="40" t="str">
        <x:v>Not checked</x:v>
      </x:c>
      <x:c r="G8" s="40" t="str"/>
      <x:c r="H8" s="40" t="str">
        <x:v>Not run</x:v>
      </x:c>
      <x:c r="I8" s="40" t="str"/>
      <x:c r="J8" s="40" t="str"/>
      <x:c r="K8" s="42"/>
      <x:c r="L8" s="40" t="str"/>
      <x:c r="M8" s="48" t="str">
        <x:v>https://guidelines.openaire.eu/en/latest/data/use_of_oai_pmh.html</x:v>
      </x:c>
    </x:row>
    <x:row r="9">
      <x:c r="A9" s="47" t="str">
        <x:v>A. Scope and preparation</x:v>
      </x:c>
      <x:c r="B9" s="36" t="str">
        <x:v>A03</x:v>
      </x:c>
      <x:c r="C9" s="36" t="str">
        <x:v>Operational</x:v>
      </x:c>
      <x:c r="D9" s="36" t="str">
        <x:v>Assign a technical owner for OpenAIRE compatibility.</x:v>
      </x:c>
      <x:c r="E9" s="36" t="str">
        <x:v>A named person or team is responsible for metadata mapping, OAI-PMH exposure, validation and corrective actions.</x:v>
      </x:c>
      <x:c r="F9" s="40" t="str">
        <x:v>Not checked</x:v>
      </x:c>
      <x:c r="G9" s="40" t="str"/>
      <x:c r="H9" s="40" t="str">
        <x:v>Not run</x:v>
      </x:c>
      <x:c r="I9" s="40" t="str"/>
      <x:c r="J9" s="40" t="str"/>
      <x:c r="K9" s="42"/>
      <x:c r="L9" s="40" t="str"/>
      <x:c r="M9" s="48" t="str">
        <x:v>https://www.openaire.eu/validator-and-registration/</x:v>
      </x:c>
    </x:row>
    <x:row r="10">
      <x:c r="A10" s="47" t="str">
        <x:v>A. Scope and preparation</x:v>
      </x:c>
      <x:c r="B10" s="36" t="str">
        <x:v>A04</x:v>
      </x:c>
      <x:c r="C10" s="36" t="str">
        <x:v>Operational</x:v>
      </x:c>
      <x:c r="D10" s="36" t="str">
        <x:v>Select the OpenAIRE Data Archives/Data Repository guideline in the Validator.</x:v>
      </x:c>
      <x:c r="E10" s="36" t="str">
        <x:v>The validation is run against the guideline intended for research data repositories, not a literature-repository profile.</x:v>
      </x:c>
      <x:c r="F10" s="40" t="str">
        <x:v>Not checked</x:v>
      </x:c>
      <x:c r="G10" s="40" t="str"/>
      <x:c r="H10" s="40" t="str">
        <x:v>Not run</x:v>
      </x:c>
      <x:c r="I10" s="40" t="str"/>
      <x:c r="J10" s="40" t="str"/>
      <x:c r="K10" s="42"/>
      <x:c r="L10" s="40" t="str"/>
      <x:c r="M10" s="48" t="str">
        <x:v>https://guidelines.openaire.eu/</x:v>
      </x:c>
    </x:row>
    <x:row r="11">
      <x:c r="A11" s="47" t="str">
        <x:v>A. Scope and preparation</x:v>
      </x:c>
      <x:c r="B11" s="36" t="str">
        <x:v>A05</x:v>
      </x:c>
      <x:c r="C11" s="36" t="str">
        <x:v>Recommended</x:v>
      </x:c>
      <x:c r="D11" s="36" t="str">
        <x:v>Define which local dataset records are exposed to OpenAIRE.</x:v>
      </x:c>
      <x:c r="E11" s="36" t="str">
        <x:v>The inclusion policy for the OpenAIRE OAI set is documented and can be reproduced.</x:v>
      </x:c>
      <x:c r="F11" s="40" t="str">
        <x:v>Not checked</x:v>
      </x:c>
      <x:c r="G11" s="40" t="str"/>
      <x:c r="H11" s="40" t="str">
        <x:v>Not run</x:v>
      </x:c>
      <x:c r="I11" s="40" t="str"/>
      <x:c r="J11" s="40" t="str"/>
      <x:c r="K11" s="42"/>
      <x:c r="L11" s="40" t="str"/>
      <x:c r="M11" s="48" t="str">
        <x:v>https://guidelines.openaire.eu/en/latest/data/use_of_oai_pmh.html</x:v>
      </x:c>
    </x:row>
    <x:row r="12">
      <x:c r="A12" s="49" t="str">
        <x:v>B. OAI-PMH interface</x:v>
      </x:c>
      <x:c r="B12" s="38" t="str">
        <x:v>B01</x:v>
      </x:c>
      <x:c r="C12" s="38" t="str">
        <x:v>Technical</x:v>
      </x:c>
      <x:c r="D12" s="38" t="str">
        <x:v>Expose a public OAI-PMH v2.0 endpoint.</x:v>
      </x:c>
      <x:c r="E12" s="38" t="str">
        <x:v>The endpoint is reachable without interactive login and supports OAI-PMH v2.0 harvesting.</x:v>
      </x:c>
      <x:c r="F12" s="40" t="str">
        <x:v>Not checked</x:v>
      </x:c>
      <x:c r="G12" s="40" t="str"/>
      <x:c r="H12" s="40" t="str">
        <x:v>Not run</x:v>
      </x:c>
      <x:c r="I12" s="40" t="str"/>
      <x:c r="J12" s="40" t="str"/>
      <x:c r="K12" s="42"/>
      <x:c r="L12" s="40" t="str"/>
      <x:c r="M12" s="50" t="str">
        <x:v>https://guidelines.openaire.eu/en/latest/data/use_of_oai_pmh.html</x:v>
      </x:c>
    </x:row>
    <x:row r="13">
      <x:c r="A13" s="49" t="str">
        <x:v>B. OAI-PMH interface</x:v>
      </x:c>
      <x:c r="B13" s="38" t="str">
        <x:v>B02</x:v>
      </x:c>
      <x:c r="C13" s="38" t="str">
        <x:v>Technical</x:v>
      </x:c>
      <x:c r="D13" s="38" t="str">
        <x:v>Verify the OAI-PMH Identify response.</x:v>
      </x:c>
      <x:c r="E13" s="38" t="str">
        <x:v>The Identify request completes successfully and identifies the repository endpoint.</x:v>
      </x:c>
      <x:c r="F13" s="40" t="str">
        <x:v>Not checked</x:v>
      </x:c>
      <x:c r="G13" s="40" t="str"/>
      <x:c r="H13" s="40" t="str">
        <x:v>Not run</x:v>
      </x:c>
      <x:c r="I13" s="40" t="str"/>
      <x:c r="J13" s="40" t="str"/>
      <x:c r="K13" s="42"/>
      <x:c r="L13" s="40" t="str"/>
      <x:c r="M13" s="50" t="str">
        <x:v>https://guidelines.openaire.eu/en/latest/data/use_of_oai_pmh.html</x:v>
      </x:c>
    </x:row>
    <x:row r="14">
      <x:c r="A14" s="49" t="str">
        <x:v>B. OAI-PMH interface</x:v>
      </x:c>
      <x:c r="B14" s="38" t="str">
        <x:v>B03</x:v>
      </x:c>
      <x:c r="C14" s="38" t="str">
        <x:v>Technical</x:v>
      </x:c>
      <x:c r="D14" s="38" t="str">
        <x:v>Expose the DataCite metadata format required by the OpenAIRE Data Archives guideline.</x:v>
      </x:c>
      <x:c r="E14" s="38" t="str">
        <x:v>ListMetadataFormats includes metadataPrefix 'oai_datacite'.</x:v>
      </x:c>
      <x:c r="F14" s="40" t="str">
        <x:v>Not checked</x:v>
      </x:c>
      <x:c r="G14" s="40" t="str"/>
      <x:c r="H14" s="40" t="str">
        <x:v>Not run</x:v>
      </x:c>
      <x:c r="I14" s="40" t="str"/>
      <x:c r="J14" s="40" t="str"/>
      <x:c r="K14" s="42"/>
      <x:c r="L14" s="40" t="str"/>
      <x:c r="M14" s="50" t="str">
        <x:v>https://guidelines.openaire.eu/en/latest/data/use_of_oai_pmh.html</x:v>
      </x:c>
    </x:row>
    <x:row r="15">
      <x:c r="A15" s="49" t="str">
        <x:v>B. OAI-PMH interface</x:v>
      </x:c>
      <x:c r="B15" s="38" t="str">
        <x:v>B04</x:v>
      </x:c>
      <x:c r="C15" s="38" t="str">
        <x:v>Technical</x:v>
      </x:c>
      <x:c r="D15" s="38" t="str">
        <x:v>Return dataset records using metadataPrefix 'oai_datacite'.</x:v>
      </x:c>
      <x:c r="E15" s="38" t="str">
        <x:v>A ListRecords/GetRecord request returns parseable DataCite XML records through the oai_datacite format.</x:v>
      </x:c>
      <x:c r="F15" s="40" t="str">
        <x:v>Not checked</x:v>
      </x:c>
      <x:c r="G15" s="40" t="str"/>
      <x:c r="H15" s="40" t="str">
        <x:v>Not run</x:v>
      </x:c>
      <x:c r="I15" s="40" t="str"/>
      <x:c r="J15" s="40" t="str"/>
      <x:c r="K15" s="42"/>
      <x:c r="L15" s="40" t="str"/>
      <x:c r="M15" s="50" t="str">
        <x:v>https://guidelines.openaire.eu/en/latest/data/use_of_oai_pmh.html</x:v>
      </x:c>
    </x:row>
    <x:row r="16">
      <x:c r="A16" s="49" t="str">
        <x:v>B. OAI-PMH interface</x:v>
      </x:c>
      <x:c r="B16" s="38" t="str">
        <x:v>B05</x:v>
      </x:c>
      <x:c r="C16" s="38" t="str">
        <x:v>Recommended</x:v>
      </x:c>
      <x:c r="D16" s="38" t="str">
        <x:v>Configure an OpenAIRE-specific OAI set.</x:v>
      </x:c>
      <x:c r="E16" s="38" t="str">
        <x:v>An OAI set for OpenAIRE harvesting is available with setName 'OpenAIRE' and setSpec 'openaire_data'.</x:v>
      </x:c>
      <x:c r="F16" s="40" t="str">
        <x:v>Not checked</x:v>
      </x:c>
      <x:c r="G16" s="40" t="str"/>
      <x:c r="H16" s="40" t="str">
        <x:v>Not run</x:v>
      </x:c>
      <x:c r="I16" s="40" t="str"/>
      <x:c r="J16" s="40" t="str"/>
      <x:c r="K16" s="42"/>
      <x:c r="L16" s="40" t="str"/>
      <x:c r="M16" s="50" t="str">
        <x:v>https://guidelines.openaire.eu/en/latest/data/use_of_oai_pmh.html</x:v>
      </x:c>
    </x:row>
    <x:row r="17">
      <x:c r="A17" s="49" t="str">
        <x:v>B. OAI-PMH interface</x:v>
      </x:c>
      <x:c r="B17" s="38" t="str">
        <x:v>B06</x:v>
      </x:c>
      <x:c r="C17" s="38" t="str">
        <x:v>Recommended</x:v>
      </x:c>
      <x:c r="D17" s="38" t="str">
        <x:v>Use the exact lowercase setSpec 'openaire_data'.</x:v>
      </x:c>
      <x:c r="E17" s="38" t="str">
        <x:v>Selective harvesting uses set=openaire_data; the setSpec is lowercase as specified by the guideline.</x:v>
      </x:c>
      <x:c r="F17" s="40" t="str">
        <x:v>Not checked</x:v>
      </x:c>
      <x:c r="G17" s="40" t="str"/>
      <x:c r="H17" s="40" t="str">
        <x:v>Not run</x:v>
      </x:c>
      <x:c r="I17" s="40" t="str"/>
      <x:c r="J17" s="40" t="str"/>
      <x:c r="K17" s="42"/>
      <x:c r="L17" s="40" t="str"/>
      <x:c r="M17" s="50" t="str">
        <x:v>https://guidelines.openaire.eu/en/latest/data/use_of_oai_pmh.html</x:v>
      </x:c>
    </x:row>
    <x:row r="18">
      <x:c r="A18" s="49" t="str">
        <x:v>B. OAI-PMH interface</x:v>
      </x:c>
      <x:c r="B18" s="38" t="str">
        <x:v>B07</x:v>
      </x:c>
      <x:c r="C18" s="38" t="str">
        <x:v>Technical</x:v>
      </x:c>
      <x:c r="D18" s="38" t="str">
        <x:v>Test selective harvesting from the OpenAIRE set.</x:v>
      </x:c>
      <x:c r="E18" s="38" t="str">
        <x:v>ListRecords with metadataPrefix=oai_datacite and set=openaire_data completes and returns the intended records.</x:v>
      </x:c>
      <x:c r="F18" s="40" t="str">
        <x:v>Not checked</x:v>
      </x:c>
      <x:c r="G18" s="40" t="str"/>
      <x:c r="H18" s="40" t="str">
        <x:v>Not run</x:v>
      </x:c>
      <x:c r="I18" s="40" t="str"/>
      <x:c r="J18" s="40" t="str"/>
      <x:c r="K18" s="42"/>
      <x:c r="L18" s="40" t="str"/>
      <x:c r="M18" s="50" t="str">
        <x:v>https://guidelines.openaire.eu/en/latest/data/use_of_oai_pmh.html</x:v>
      </x:c>
    </x:row>
    <x:row r="19">
      <x:c r="A19" s="49" t="str">
        <x:v>B. OAI-PMH interface</x:v>
      </x:c>
      <x:c r="B19" s="38" t="str">
        <x:v>B08</x:v>
      </x:c>
      <x:c r="C19" s="38" t="str">
        <x:v>Operational</x:v>
      </x:c>
      <x:c r="D19" s="38" t="str">
        <x:v>Test more than one representative record.</x:v>
      </x:c>
      <x:c r="E19" s="38" t="str">
        <x:v>Records with ordinary access, restricted/embargoed access and known relations/funding are sampled where such cases exist.</x:v>
      </x:c>
      <x:c r="F19" s="40" t="str">
        <x:v>Not checked</x:v>
      </x:c>
      <x:c r="G19" s="40" t="str"/>
      <x:c r="H19" s="40" t="str">
        <x:v>Not run</x:v>
      </x:c>
      <x:c r="I19" s="40" t="str"/>
      <x:c r="J19" s="40" t="str"/>
      <x:c r="K19" s="42"/>
      <x:c r="L19" s="40" t="str"/>
      <x:c r="M19" s="50" t="str">
        <x:v>https://guidelines.openaire.eu/en/latest/data/use_of_datacite.html</x:v>
      </x:c>
    </x:row>
    <x:row r="20">
      <x:c r="A20" s="47" t="str">
        <x:v>C. Core metadata</x:v>
      </x:c>
      <x:c r="B20" s="36" t="str">
        <x:v>C01</x:v>
      </x:c>
      <x:c r="C20" s="36" t="str">
        <x:v>M</x:v>
      </x:c>
      <x:c r="D20" s="36" t="str">
        <x:v>Identifier is present and non-empty.</x:v>
      </x:c>
      <x:c r="E20" s="36" t="str">
        <x:v>Each record contains Identifier and identifierType; the identifier unambiguously identifies the resource.</x:v>
      </x:c>
      <x:c r="F20" s="40" t="str">
        <x:v>Not checked</x:v>
      </x:c>
      <x:c r="G20" s="40" t="str"/>
      <x:c r="H20" s="40" t="str">
        <x:v>Not run</x:v>
      </x:c>
      <x:c r="I20" s="40" t="str"/>
      <x:c r="J20" s="40" t="str"/>
      <x:c r="K20" s="42"/>
      <x:c r="L20" s="40" t="str"/>
      <x:c r="M20" s="48" t="str">
        <x:v>https://guidelines.openaire.eu/en/latest/data/application_profile.html</x:v>
      </x:c>
    </x:row>
    <x:row r="21">
      <x:c r="A21" s="47" t="str">
        <x:v>C. Core metadata</x:v>
      </x:c>
      <x:c r="B21" s="36" t="str">
        <x:v>C02</x:v>
      </x:c>
      <x:c r="C21" s="36" t="str">
        <x:v>M</x:v>
      </x:c>
      <x:c r="D21" s="36" t="str">
        <x:v>Creator is present.</x:v>
      </x:c>
      <x:c r="E21" s="36" t="str">
        <x:v>At least one Creator is supplied and each creator has creatorName.</x:v>
      </x:c>
      <x:c r="F21" s="40" t="str">
        <x:v>Not checked</x:v>
      </x:c>
      <x:c r="G21" s="40" t="str"/>
      <x:c r="H21" s="40" t="str">
        <x:v>Not run</x:v>
      </x:c>
      <x:c r="I21" s="40" t="str"/>
      <x:c r="J21" s="40" t="str"/>
      <x:c r="K21" s="42"/>
      <x:c r="L21" s="40" t="str"/>
      <x:c r="M21" s="48" t="str">
        <x:v>https://guidelines.openaire.eu/en/latest/data/field_creator.html</x:v>
      </x:c>
    </x:row>
    <x:row r="22">
      <x:c r="A22" s="47" t="str">
        <x:v>C. Core metadata</x:v>
      </x:c>
      <x:c r="B22" s="36" t="str">
        <x:v>C03</x:v>
      </x:c>
      <x:c r="C22" s="36" t="str">
        <x:v>M</x:v>
      </x:c>
      <x:c r="D22" s="36" t="str">
        <x:v>Title is present.</x:v>
      </x:c>
      <x:c r="E22" s="36" t="str">
        <x:v>A non-empty Title is exposed for every record.</x:v>
      </x:c>
      <x:c r="F22" s="40" t="str">
        <x:v>Not checked</x:v>
      </x:c>
      <x:c r="G22" s="40" t="str"/>
      <x:c r="H22" s="40" t="str">
        <x:v>Not run</x:v>
      </x:c>
      <x:c r="I22" s="40" t="str"/>
      <x:c r="J22" s="40" t="str"/>
      <x:c r="K22" s="42"/>
      <x:c r="L22" s="40" t="str"/>
      <x:c r="M22" s="48" t="str">
        <x:v>https://guidelines.openaire.eu/en/latest/data/application_profile.html</x:v>
      </x:c>
    </x:row>
    <x:row r="23">
      <x:c r="A23" s="47" t="str">
        <x:v>C. Core metadata</x:v>
      </x:c>
      <x:c r="B23" s="36" t="str">
        <x:v>C04</x:v>
      </x:c>
      <x:c r="C23" s="36" t="str">
        <x:v>M</x:v>
      </x:c>
      <x:c r="D23" s="36" t="str">
        <x:v>Publisher is present.</x:v>
      </x:c>
      <x:c r="E23" s="36" t="str">
        <x:v>A non-empty Publisher value is exposed for every record.</x:v>
      </x:c>
      <x:c r="F23" s="40" t="str">
        <x:v>Not checked</x:v>
      </x:c>
      <x:c r="G23" s="40" t="str"/>
      <x:c r="H23" s="40" t="str">
        <x:v>Not run</x:v>
      </x:c>
      <x:c r="I23" s="40" t="str"/>
      <x:c r="J23" s="40" t="str"/>
      <x:c r="K23" s="42"/>
      <x:c r="L23" s="40" t="str"/>
      <x:c r="M23" s="48" t="str">
        <x:v>https://guidelines.openaire.eu/en/latest/data/application_profile.html</x:v>
      </x:c>
    </x:row>
    <x:row r="24">
      <x:c r="A24" s="47" t="str">
        <x:v>C. Core metadata</x:v>
      </x:c>
      <x:c r="B24" s="36" t="str">
        <x:v>C05</x:v>
      </x:c>
      <x:c r="C24" s="36" t="str">
        <x:v>M</x:v>
      </x:c>
      <x:c r="D24" s="36" t="str">
        <x:v>PublicationYear is present.</x:v>
      </x:c>
      <x:c r="E24" s="36" t="str">
        <x:v>A valid publication year is exposed for every record.</x:v>
      </x:c>
      <x:c r="F24" s="40" t="str">
        <x:v>Not checked</x:v>
      </x:c>
      <x:c r="G24" s="40" t="str"/>
      <x:c r="H24" s="40" t="str">
        <x:v>Not run</x:v>
      </x:c>
      <x:c r="I24" s="40" t="str"/>
      <x:c r="J24" s="40" t="str"/>
      <x:c r="K24" s="42"/>
      <x:c r="L24" s="40" t="str"/>
      <x:c r="M24" s="48" t="str">
        <x:v>https://guidelines.openaire.eu/en/latest/data/application_profile.html</x:v>
      </x:c>
    </x:row>
    <x:row r="25">
      <x:c r="A25" s="47" t="str">
        <x:v>C. Core metadata</x:v>
      </x:c>
      <x:c r="B25" s="36" t="str">
        <x:v>C06</x:v>
      </x:c>
      <x:c r="C25" s="36" t="str">
        <x:v>M</x:v>
      </x:c>
      <x:c r="D25" s="36" t="str">
        <x:v>Date is present with dateType.</x:v>
      </x:c>
      <x:c r="E25" s="36" t="str">
        <x:v>At least one Date is supplied and the associated dateType is present.</x:v>
      </x:c>
      <x:c r="F25" s="40" t="str">
        <x:v>Not checked</x:v>
      </x:c>
      <x:c r="G25" s="40" t="str"/>
      <x:c r="H25" s="40" t="str">
        <x:v>Not run</x:v>
      </x:c>
      <x:c r="I25" s="40" t="str"/>
      <x:c r="J25" s="40" t="str"/>
      <x:c r="K25" s="42"/>
      <x:c r="L25" s="40" t="str"/>
      <x:c r="M25" s="48" t="str">
        <x:v>https://guidelines.openaire.eu/en/latest/data/application_profile.html</x:v>
      </x:c>
    </x:row>
    <x:row r="26">
      <x:c r="A26" s="47" t="str">
        <x:v>C. Core metadata</x:v>
      </x:c>
      <x:c r="B26" s="36" t="str">
        <x:v>C07</x:v>
      </x:c>
      <x:c r="C26" s="36" t="str">
        <x:v>Technical</x:v>
      </x:c>
      <x:c r="D26" s="36" t="str">
        <x:v>Mandatory elements are not empty.</x:v>
      </x:c>
      <x:c r="E26" s="36" t="str">
        <x:v>Fields classified as Mandatory in the OpenAIRE Data Archives profile contain values; empty mandatory elements are not emitted.</x:v>
      </x:c>
      <x:c r="F26" s="40" t="str">
        <x:v>Not checked</x:v>
      </x:c>
      <x:c r="G26" s="40" t="str"/>
      <x:c r="H26" s="40" t="str">
        <x:v>Not run</x:v>
      </x:c>
      <x:c r="I26" s="40" t="str"/>
      <x:c r="J26" s="40" t="str"/>
      <x:c r="K26" s="42"/>
      <x:c r="L26" s="40" t="str"/>
      <x:c r="M26" s="48" t="str">
        <x:v>https://guidelines.openaire.eu/en/latest/data/application_profile.html</x:v>
      </x:c>
    </x:row>
    <x:row r="27">
      <x:c r="A27" s="47" t="str">
        <x:v>C. Core metadata</x:v>
      </x:c>
      <x:c r="B27" s="36" t="str">
        <x:v>C08</x:v>
      </x:c>
      <x:c r="C27" s="36" t="str">
        <x:v>Technical</x:v>
      </x:c>
      <x:c r="D27" s="36" t="str">
        <x:v>The metadata record is valid against the format used for OpenAIRE harvesting.</x:v>
      </x:c>
      <x:c r="E27" s="36" t="str">
        <x:v>The exposed DataCite XML can be parsed and passes the applicable OpenAIRE Validator/schema checks.</x:v>
      </x:c>
      <x:c r="F27" s="40" t="str">
        <x:v>Not checked</x:v>
      </x:c>
      <x:c r="G27" s="40" t="str"/>
      <x:c r="H27" s="40" t="str">
        <x:v>Not run</x:v>
      </x:c>
      <x:c r="I27" s="40" t="str"/>
      <x:c r="J27" s="40" t="str"/>
      <x:c r="K27" s="42"/>
      <x:c r="L27" s="40" t="str"/>
      <x:c r="M27" s="48" t="str">
        <x:v>https://guidelines.openaire.eu/en/latest/data/use_of_datacite.html</x:v>
      </x:c>
    </x:row>
    <x:row r="28">
      <x:c r="A28" s="49" t="str">
        <x:v>D. Recommended metadata and enrichment</x:v>
      </x:c>
      <x:c r="B28" s="38" t="str">
        <x:v>D01</x:v>
      </x:c>
      <x:c r="C28" s="38" t="str">
        <x:v>R</x:v>
      </x:c>
      <x:c r="D28" s="38" t="str">
        <x:v>Use persistent creator identifiers when available.</x:v>
      </x:c>
      <x:c r="E28" s="38" t="str">
        <x:v>ORCID/ISNI or another supported creator identifier is exposed; if nameIdentifier is used, nameIdentifierScheme is supplied.</x:v>
      </x:c>
      <x:c r="F28" s="40" t="str">
        <x:v>Not checked</x:v>
      </x:c>
      <x:c r="G28" s="40" t="str"/>
      <x:c r="H28" s="40" t="str">
        <x:v>Not run</x:v>
      </x:c>
      <x:c r="I28" s="40" t="str"/>
      <x:c r="J28" s="40" t="str"/>
      <x:c r="K28" s="42"/>
      <x:c r="L28" s="40" t="str"/>
      <x:c r="M28" s="50" t="str">
        <x:v>https://guidelines.openaire.eu/en/latest/data/field_creator.html</x:v>
      </x:c>
    </x:row>
    <x:row r="29">
      <x:c r="A29" s="49" t="str">
        <x:v>D. Recommended metadata and enrichment</x:v>
      </x:c>
      <x:c r="B29" s="38" t="str">
        <x:v>D02</x:v>
      </x:c>
      <x:c r="C29" s="38" t="str">
        <x:v>R</x:v>
      </x:c>
      <x:c r="D29" s="38" t="str">
        <x:v>Expose creator affiliation when available.</x:v>
      </x:c>
      <x:c r="E29" s="38" t="str">
        <x:v>Affiliation is supplied for creators when the repository holds reliable affiliation information.</x:v>
      </x:c>
      <x:c r="F29" s="40" t="str">
        <x:v>Not checked</x:v>
      </x:c>
      <x:c r="G29" s="40" t="str"/>
      <x:c r="H29" s="40" t="str">
        <x:v>Not run</x:v>
      </x:c>
      <x:c r="I29" s="40" t="str"/>
      <x:c r="J29" s="40" t="str"/>
      <x:c r="K29" s="42"/>
      <x:c r="L29" s="40" t="str"/>
      <x:c r="M29" s="50" t="str">
        <x:v>https://guidelines.openaire.eu/en/latest/data/field_creator.html</x:v>
      </x:c>
    </x:row>
    <x:row r="30">
      <x:c r="A30" s="49" t="str">
        <x:v>D. Recommended metadata and enrichment</x:v>
      </x:c>
      <x:c r="B30" s="38" t="str">
        <x:v>D03</x:v>
      </x:c>
      <x:c r="C30" s="38" t="str">
        <x:v>R</x:v>
      </x:c>
      <x:c r="D30" s="38" t="str">
        <x:v>Expose Subject.</x:v>
      </x:c>
      <x:c r="E30" s="38" t="str">
        <x:v>One or more subjects/keywords are provided when available to improve discovery.</x:v>
      </x:c>
      <x:c r="F30" s="40" t="str">
        <x:v>Not checked</x:v>
      </x:c>
      <x:c r="G30" s="40" t="str"/>
      <x:c r="H30" s="40" t="str">
        <x:v>Not run</x:v>
      </x:c>
      <x:c r="I30" s="40" t="str"/>
      <x:c r="J30" s="40" t="str"/>
      <x:c r="K30" s="42"/>
      <x:c r="L30" s="40" t="str"/>
      <x:c r="M30" s="50" t="str">
        <x:v>https://guidelines.openaire.eu/en/latest/data/application_profile.html</x:v>
      </x:c>
    </x:row>
    <x:row r="31">
      <x:c r="A31" s="49" t="str">
        <x:v>D. Recommended metadata and enrichment</x:v>
      </x:c>
      <x:c r="B31" s="38" t="str">
        <x:v>D04</x:v>
      </x:c>
      <x:c r="C31" s="38" t="str">
        <x:v>R</x:v>
      </x:c>
      <x:c r="D31" s="38" t="str">
        <x:v>Expose Language.</x:v>
      </x:c>
      <x:c r="E31" s="38" t="str">
        <x:v>Language is supplied where applicable.</x:v>
      </x:c>
      <x:c r="F31" s="40" t="str">
        <x:v>Not checked</x:v>
      </x:c>
      <x:c r="G31" s="40" t="str"/>
      <x:c r="H31" s="40" t="str">
        <x:v>Not run</x:v>
      </x:c>
      <x:c r="I31" s="40" t="str"/>
      <x:c r="J31" s="40" t="str"/>
      <x:c r="K31" s="42"/>
      <x:c r="L31" s="40" t="str"/>
      <x:c r="M31" s="50" t="str">
        <x:v>https://guidelines.openaire.eu/en/latest/data/application_profile.html</x:v>
      </x:c>
    </x:row>
    <x:row r="32">
      <x:c r="A32" s="49" t="str">
        <x:v>D. Recommended metadata and enrichment</x:v>
      </x:c>
      <x:c r="B32" s="38" t="str">
        <x:v>D05</x:v>
      </x:c>
      <x:c r="C32" s="38" t="str">
        <x:v>R</x:v>
      </x:c>
      <x:c r="D32" s="38" t="str">
        <x:v>Expose ResourceType and resourceTypeGeneral.</x:v>
      </x:c>
      <x:c r="E32" s="38" t="str">
        <x:v>When ResourceType is used, resourceTypeGeneral is present and uses the controlled DataCite/OpenAIRE list (e.g. Dataset, Software, Workflow, Model).</x:v>
      </x:c>
      <x:c r="F32" s="40" t="str">
        <x:v>Not checked</x:v>
      </x:c>
      <x:c r="G32" s="40" t="str"/>
      <x:c r="H32" s="40" t="str">
        <x:v>Not run</x:v>
      </x:c>
      <x:c r="I32" s="40" t="str"/>
      <x:c r="J32" s="40" t="str"/>
      <x:c r="K32" s="42"/>
      <x:c r="L32" s="40" t="str"/>
      <x:c r="M32" s="50" t="str">
        <x:v>https://guidelines.openaire.eu/en/latest/data/field_resourcetype.html</x:v>
      </x:c>
    </x:row>
    <x:row r="33">
      <x:c r="A33" s="49" t="str">
        <x:v>D. Recommended metadata and enrichment</x:v>
      </x:c>
      <x:c r="B33" s="38" t="str">
        <x:v>D06</x:v>
      </x:c>
      <x:c r="C33" s="38" t="str">
        <x:v>MA</x:v>
      </x:c>
      <x:c r="D33" s="38" t="str">
        <x:v>Expose a Description when applicable.</x:v>
      </x:c>
      <x:c r="E33" s="38" t="str">
        <x:v>A meaningful Description is supplied; if Description is used, descriptionType is present. Use Abstract when an abstract is available/applicable.</x:v>
      </x:c>
      <x:c r="F33" s="40" t="str">
        <x:v>Not checked</x:v>
      </x:c>
      <x:c r="G33" s="40" t="str"/>
      <x:c r="H33" s="40" t="str">
        <x:v>Not run</x:v>
      </x:c>
      <x:c r="I33" s="40" t="str"/>
      <x:c r="J33" s="40" t="str"/>
      <x:c r="K33" s="42"/>
      <x:c r="L33" s="40" t="str"/>
      <x:c r="M33" s="50" t="str">
        <x:v>https://guidelines.openaire.eu/en/latest/data/field_description.html</x:v>
      </x:c>
    </x:row>
    <x:row r="34">
      <x:c r="A34" s="47" t="str">
        <x:v>E. Access rights, licence and embargo</x:v>
      </x:c>
      <x:c r="B34" s="36" t="str">
        <x:v>E01</x:v>
      </x:c>
      <x:c r="C34" s="36" t="str">
        <x:v>MA</x:v>
      </x:c>
      <x:c r="D34" s="36" t="str">
        <x:v>Expose Rights when applicable.</x:v>
      </x:c>
      <x:c r="E34" s="36" t="str">
        <x:v>Rights information is present whenever it can be obtained for the resource.</x:v>
      </x:c>
      <x:c r="F34" s="40" t="str">
        <x:v>Not checked</x:v>
      </x:c>
      <x:c r="G34" s="40" t="str"/>
      <x:c r="H34" s="40" t="str">
        <x:v>Not run</x:v>
      </x:c>
      <x:c r="I34" s="40" t="str"/>
      <x:c r="J34" s="40" t="str"/>
      <x:c r="K34" s="42"/>
      <x:c r="L34" s="40" t="str"/>
      <x:c r="M34" s="48" t="str">
        <x:v>https://guidelines.openaire.eu/en/latest/data/field_rights.html</x:v>
      </x:c>
    </x:row>
    <x:row r="35">
      <x:c r="A35" s="47" t="str">
        <x:v>E. Access rights, licence and embargo</x:v>
      </x:c>
      <x:c r="B35" s="36" t="str">
        <x:v>E02</x:v>
      </x:c>
      <x:c r="C35" s="36" t="str">
        <x:v>MA</x:v>
      </x:c>
      <x:c r="D35" s="36" t="str">
        <x:v>Encode access rights through rightsURI.</x:v>
      </x:c>
      <x:c r="E35" s="36" t="str">
        <x:v>rightsURI uses an OpenAIRE info:eu-repo access term: openAccess, restrictedAccess, embargoedAccess or closedAccess.</x:v>
      </x:c>
      <x:c r="F35" s="40" t="str">
        <x:v>Not checked</x:v>
      </x:c>
      <x:c r="G35" s="40" t="str"/>
      <x:c r="H35" s="40" t="str">
        <x:v>Not run</x:v>
      </x:c>
      <x:c r="I35" s="40" t="str"/>
      <x:c r="J35" s="40" t="str"/>
      <x:c r="K35" s="42"/>
      <x:c r="L35" s="40" t="str"/>
      <x:c r="M35" s="48" t="str">
        <x:v>https://guidelines.openaire.eu/en/latest/data/field_rights.html</x:v>
      </x:c>
    </x:row>
    <x:row r="36">
      <x:c r="A36" s="47" t="str">
        <x:v>E. Access rights, licence and embargo</x:v>
      </x:c>
      <x:c r="B36" s="36" t="str">
        <x:v>E03</x:v>
      </x:c>
      <x:c r="C36" s="36" t="str">
        <x:v>R</x:v>
      </x:c>
      <x:c r="D36" s="36" t="str">
        <x:v>Expose licence information when available.</x:v>
      </x:c>
      <x:c r="E36" s="36" t="str">
        <x:v>The licence title and/or stable licence URI is included in Rights in addition to the access-right declaration.</x:v>
      </x:c>
      <x:c r="F36" s="40" t="str">
        <x:v>Not checked</x:v>
      </x:c>
      <x:c r="G36" s="40" t="str"/>
      <x:c r="H36" s="40" t="str">
        <x:v>Not run</x:v>
      </x:c>
      <x:c r="I36" s="40" t="str"/>
      <x:c r="J36" s="40" t="str"/>
      <x:c r="K36" s="42"/>
      <x:c r="L36" s="40" t="str"/>
      <x:c r="M36" s="48" t="str">
        <x:v>https://guidelines.openaire.eu/en/latest/data/field_rights.html</x:v>
      </x:c>
    </x:row>
    <x:row r="37">
      <x:c r="A37" s="47" t="str">
        <x:v>E. Access rights, licence and embargo</x:v>
      </x:c>
      <x:c r="B37" s="36" t="str">
        <x:v>E04</x:v>
      </x:c>
      <x:c r="C37" s="36" t="str">
        <x:v>M</x:v>
      </x:c>
      <x:c r="D37" s="36" t="str">
        <x:v>Use an Issued date for the publication/availability event.</x:v>
      </x:c>
      <x:c r="E37" s="36" t="str">
        <x:v>The date on which data were made available, published or uploaded to a formal database is exposed with dateType='Issued'.</x:v>
      </x:c>
      <x:c r="F37" s="40" t="str">
        <x:v>Not checked</x:v>
      </x:c>
      <x:c r="G37" s="40" t="str"/>
      <x:c r="H37" s="40" t="str">
        <x:v>Not run</x:v>
      </x:c>
      <x:c r="I37" s="40" t="str"/>
      <x:c r="J37" s="40" t="str"/>
      <x:c r="K37" s="42"/>
      <x:c r="L37" s="40" t="str"/>
      <x:c r="M37" s="48" t="str">
        <x:v>https://guidelines.openaire.eu/en/latest/data/use_of_datacite.html</x:v>
      </x:c>
    </x:row>
    <x:row r="38">
      <x:c r="A38" s="47" t="str">
        <x:v>E. Access rights, licence and embargo</x:v>
      </x:c>
      <x:c r="B38" s="36" t="str">
        <x:v>E05</x:v>
      </x:c>
      <x:c r="C38" s="36" t="str">
        <x:v>MA</x:v>
      </x:c>
      <x:c r="D38" s="36" t="str">
        <x:v>Encode embargo dates when the dataset is embargoed.</x:v>
      </x:c>
      <x:c r="E38" s="36" t="str">
        <x:v>For embargoed data, Accepted identifies the embargo start and Available identifies the embargo end, when those dates are available.</x:v>
      </x:c>
      <x:c r="F38" s="40" t="str">
        <x:v>Not checked</x:v>
      </x:c>
      <x:c r="G38" s="40" t="str"/>
      <x:c r="H38" s="40" t="str">
        <x:v>Not run</x:v>
      </x:c>
      <x:c r="I38" s="40" t="str"/>
      <x:c r="J38" s="40" t="str"/>
      <x:c r="K38" s="42"/>
      <x:c r="L38" s="40" t="str"/>
      <x:c r="M38" s="48" t="str">
        <x:v>https://guidelines.openaire.eu/en/latest/data/use_of_datacite.html</x:v>
      </x:c>
    </x:row>
    <x:row r="39">
      <x:c r="A39" s="49" t="str">
        <x:v>F. Relations and funding</x:v>
      </x:c>
      <x:c r="B39" s="38" t="str">
        <x:v>F01</x:v>
      </x:c>
      <x:c r="C39" s="38" t="str">
        <x:v>MA</x:v>
      </x:c>
      <x:c r="D39" s="38" t="str">
        <x:v>Expose RelatedIdentifier when known relations are available.</x:v>
      </x:c>
      <x:c r="E39" s="38" t="str">
        <x:v>Links to related publications, datasets or other research outputs held by the repository are exported through RelatedIdentifier.</x:v>
      </x:c>
      <x:c r="F39" s="40" t="str">
        <x:v>Not checked</x:v>
      </x:c>
      <x:c r="G39" s="40" t="str"/>
      <x:c r="H39" s="40" t="str">
        <x:v>Not run</x:v>
      </x:c>
      <x:c r="I39" s="40" t="str"/>
      <x:c r="J39" s="40" t="str"/>
      <x:c r="K39" s="42"/>
      <x:c r="L39" s="40" t="str"/>
      <x:c r="M39" s="50" t="str">
        <x:v>https://guidelines.openaire.eu/en/latest/data/field_relatedidentifier.html</x:v>
      </x:c>
    </x:row>
    <x:row r="40">
      <x:c r="A40" s="49" t="str">
        <x:v>F. Relations and funding</x:v>
      </x:c>
      <x:c r="B40" s="38" t="str">
        <x:v>F02</x:v>
      </x:c>
      <x:c r="C40" s="38" t="str">
        <x:v>MA</x:v>
      </x:c>
      <x:c r="D40" s="38" t="str">
        <x:v>Use globally unique related identifiers.</x:v>
      </x:c>
      <x:c r="E40" s="38" t="str">
        <x:v>RelatedIdentifier values are globally unique identifiers (e.g. DOI, Handle, URL, URN) rather than ambiguous local labels.</x:v>
      </x:c>
      <x:c r="F40" s="40" t="str">
        <x:v>Not checked</x:v>
      </x:c>
      <x:c r="G40" s="40" t="str"/>
      <x:c r="H40" s="40" t="str">
        <x:v>Not run</x:v>
      </x:c>
      <x:c r="I40" s="40" t="str"/>
      <x:c r="J40" s="40" t="str"/>
      <x:c r="K40" s="42"/>
      <x:c r="L40" s="40" t="str"/>
      <x:c r="M40" s="50" t="str">
        <x:v>https://guidelines.openaire.eu/en/latest/data/field_relatedidentifier.html</x:v>
      </x:c>
    </x:row>
    <x:row r="41">
      <x:c r="A41" s="49" t="str">
        <x:v>F. Relations and funding</x:v>
      </x:c>
      <x:c r="B41" s="38" t="str">
        <x:v>F03</x:v>
      </x:c>
      <x:c r="C41" s="38" t="str">
        <x:v>M when used</x:v>
      </x:c>
      <x:c r="D41" s="38" t="str">
        <x:v>Supply relatedIdentifierType.</x:v>
      </x:c>
      <x:c r="E41" s="38" t="str">
        <x:v>Whenever RelatedIdentifier is present, relatedIdentifierType uses an allowed controlled value.</x:v>
      </x:c>
      <x:c r="F41" s="40" t="str">
        <x:v>Not checked</x:v>
      </x:c>
      <x:c r="G41" s="40" t="str"/>
      <x:c r="H41" s="40" t="str">
        <x:v>Not run</x:v>
      </x:c>
      <x:c r="I41" s="40" t="str"/>
      <x:c r="J41" s="40" t="str"/>
      <x:c r="K41" s="42"/>
      <x:c r="L41" s="40" t="str"/>
      <x:c r="M41" s="50" t="str">
        <x:v>https://guidelines.openaire.eu/en/latest/data/field_relatedidentifier.html</x:v>
      </x:c>
    </x:row>
    <x:row r="42">
      <x:c r="A42" s="49" t="str">
        <x:v>F. Relations and funding</x:v>
      </x:c>
      <x:c r="B42" s="38" t="str">
        <x:v>F04</x:v>
      </x:c>
      <x:c r="C42" s="38" t="str">
        <x:v>M when used</x:v>
      </x:c>
      <x:c r="D42" s="38" t="str">
        <x:v>Supply relationType.</x:v>
      </x:c>
      <x:c r="E42" s="38" t="str">
        <x:v>Whenever RelatedIdentifier is present, relationType is supplied and expresses the relation correctly (e.g. IsSupplementTo, IsDerivedFrom, IsDocumentedBy).</x:v>
      </x:c>
      <x:c r="F42" s="40" t="str">
        <x:v>Not checked</x:v>
      </x:c>
      <x:c r="G42" s="40" t="str"/>
      <x:c r="H42" s="40" t="str">
        <x:v>Not run</x:v>
      </x:c>
      <x:c r="I42" s="40" t="str"/>
      <x:c r="J42" s="40" t="str"/>
      <x:c r="K42" s="42"/>
      <x:c r="L42" s="40" t="str"/>
      <x:c r="M42" s="50" t="str">
        <x:v>https://guidelines.openaire.eu/en/latest/data/field_relatedidentifier.html</x:v>
      </x:c>
    </x:row>
    <x:row r="43">
      <x:c r="A43" s="49" t="str">
        <x:v>F. Relations and funding</x:v>
      </x:c>
      <x:c r="B43" s="38" t="str">
        <x:v>F05</x:v>
      </x:c>
      <x:c r="C43" s="38" t="str">
        <x:v>MA</x:v>
      </x:c>
      <x:c r="D43" s="38" t="str">
        <x:v>Expose funding information when applicable.</x:v>
      </x:c>
      <x:c r="E43" s="38" t="str">
        <x:v>When funding information is known, it is exported using Contributor with contributorType='Funder' and the OpenAIRE/DataCite funding pattern.</x:v>
      </x:c>
      <x:c r="F43" s="40" t="str">
        <x:v>Not checked</x:v>
      </x:c>
      <x:c r="G43" s="40" t="str"/>
      <x:c r="H43" s="40" t="str">
        <x:v>Not run</x:v>
      </x:c>
      <x:c r="I43" s="40" t="str"/>
      <x:c r="J43" s="40" t="str"/>
      <x:c r="K43" s="42"/>
      <x:c r="L43" s="40" t="str"/>
      <x:c r="M43" s="50" t="str">
        <x:v>https://guidelines.openaire.eu/en/latest/data/use_of_datacite.html</x:v>
      </x:c>
    </x:row>
    <x:row r="44">
      <x:c r="A44" s="49" t="str">
        <x:v>F. Relations and funding</x:v>
      </x:c>
      <x:c r="B44" s="38" t="str">
        <x:v>F06</x:v>
      </x:c>
      <x:c r="C44" s="38" t="str">
        <x:v>MA</x:v>
      </x:c>
      <x:c r="D44" s="38" t="str">
        <x:v>Provide the funder name and identifier details required by the profile.</x:v>
      </x:c>
      <x:c r="E44" s="38" t="str">
        <x:v>For funding information, contributorName and nameIdentifier/nameIdentifierScheme are populated where required by the OpenAIRE profile.</x:v>
      </x:c>
      <x:c r="F44" s="40" t="str">
        <x:v>Not checked</x:v>
      </x:c>
      <x:c r="G44" s="40" t="str"/>
      <x:c r="H44" s="40" t="str">
        <x:v>Not run</x:v>
      </x:c>
      <x:c r="I44" s="40" t="str"/>
      <x:c r="J44" s="40" t="str"/>
      <x:c r="K44" s="42"/>
      <x:c r="L44" s="40" t="str"/>
      <x:c r="M44" s="50" t="str">
        <x:v>https://guidelines.openaire.eu/en/latest/data/use_of_datacite.html</x:v>
      </x:c>
    </x:row>
    <x:row r="45">
      <x:c r="A45" s="47" t="str">
        <x:v>G. Validation and onboarding</x:v>
      </x:c>
      <x:c r="B45" s="36" t="str">
        <x:v>G01</x:v>
      </x:c>
      <x:c r="C45" s="36" t="str">
        <x:v>Operational</x:v>
      </x:c>
      <x:c r="D45" s="36" t="str">
        <x:v>Run the OpenAIRE Metadata Validator in PROVIDE.</x:v>
      </x:c>
      <x:c r="E45" s="36" t="str">
        <x:v>A validation run is created for the repository/interface and the results are saved or referenced as evidence.</x:v>
      </x:c>
      <x:c r="F45" s="40" t="str">
        <x:v>Not checked</x:v>
      </x:c>
      <x:c r="G45" s="40" t="str"/>
      <x:c r="H45" s="40" t="str">
        <x:v>Not run</x:v>
      </x:c>
      <x:c r="I45" s="40" t="str"/>
      <x:c r="J45" s="40" t="str"/>
      <x:c r="K45" s="42"/>
      <x:c r="L45" s="40" t="str"/>
      <x:c r="M45" s="48" t="str">
        <x:v>https://guidelines.openaire.eu/</x:v>
      </x:c>
    </x:row>
    <x:row r="46">
      <x:c r="A46" s="47" t="str">
        <x:v>G. Validation and onboarding</x:v>
      </x:c>
      <x:c r="B46" s="36" t="str">
        <x:v>G02</x:v>
      </x:c>
      <x:c r="C46" s="36" t="str">
        <x:v>Operational</x:v>
      </x:c>
      <x:c r="D46" s="36" t="str">
        <x:v>Resolve all failed mandatory checks before registration.</x:v>
      </x:c>
      <x:c r="E46" s="36" t="str">
        <x:v>No unresolved failure remains for mandatory metadata/interface requirements in the Validator result.</x:v>
      </x:c>
      <x:c r="F46" s="40" t="str">
        <x:v>Not checked</x:v>
      </x:c>
      <x:c r="G46" s="40" t="str"/>
      <x:c r="H46" s="40" t="str">
        <x:v>Not run</x:v>
      </x:c>
      <x:c r="I46" s="40" t="str"/>
      <x:c r="J46" s="40" t="str"/>
      <x:c r="K46" s="42"/>
      <x:c r="L46" s="40" t="str"/>
      <x:c r="M46" s="48" t="str">
        <x:v>https://guidelines.openaire.eu/</x:v>
      </x:c>
    </x:row>
    <x:row r="47">
      <x:c r="A47" s="47" t="str">
        <x:v>G. Validation and onboarding</x:v>
      </x:c>
      <x:c r="B47" s="36" t="str">
        <x:v>G03</x:v>
      </x:c>
      <x:c r="C47" s="36" t="str">
        <x:v>Operational</x:v>
      </x:c>
      <x:c r="D47" s="36" t="str">
        <x:v>Review warnings and recommended-field failures.</x:v>
      </x:c>
      <x:c r="E47" s="36" t="str">
        <x:v>Warnings are either corrected or documented with a reason for acceptance.</x:v>
      </x:c>
      <x:c r="F47" s="40" t="str">
        <x:v>Not checked</x:v>
      </x:c>
      <x:c r="G47" s="40" t="str"/>
      <x:c r="H47" s="40" t="str">
        <x:v>Not run</x:v>
      </x:c>
      <x:c r="I47" s="40" t="str"/>
      <x:c r="J47" s="40" t="str"/>
      <x:c r="K47" s="42"/>
      <x:c r="L47" s="40" t="str"/>
      <x:c r="M47" s="48" t="str">
        <x:v>https://guidelines.openaire.eu/en/latest/data/application_profile.html</x:v>
      </x:c>
    </x:row>
    <x:row r="48">
      <x:c r="A48" s="47" t="str">
        <x:v>G. Validation and onboarding</x:v>
      </x:c>
      <x:c r="B48" s="36" t="str">
        <x:v>G04</x:v>
      </x:c>
      <x:c r="C48" s="36" t="str">
        <x:v>Operational</x:v>
      </x:c>
      <x:c r="D48" s="36" t="str">
        <x:v>Record corrective actions and repeat validation.</x:v>
      </x:c>
      <x:c r="E48" s="36" t="str">
        <x:v>Each failed/partial check has an owner and action; the Validator is rerun after corrections.</x:v>
      </x:c>
      <x:c r="F48" s="40" t="str">
        <x:v>Not checked</x:v>
      </x:c>
      <x:c r="G48" s="40" t="str"/>
      <x:c r="H48" s="40" t="str">
        <x:v>Not run</x:v>
      </x:c>
      <x:c r="I48" s="40" t="str"/>
      <x:c r="J48" s="40" t="str"/>
      <x:c r="K48" s="42"/>
      <x:c r="L48" s="40" t="str"/>
      <x:c r="M48" s="48" t="str">
        <x:v>https://guidelines.openaire.eu/</x:v>
      </x:c>
    </x:row>
    <x:row r="49">
      <x:c r="A49" s="47" t="str">
        <x:v>G. Validation and onboarding</x:v>
      </x:c>
      <x:c r="B49" s="36" t="str">
        <x:v>G05</x:v>
      </x:c>
      <x:c r="C49" s="36" t="str">
        <x:v>Operational</x:v>
      </x:c>
      <x:c r="D49" s="36" t="str">
        <x:v>Submit the data source for registration only after successful validation.</x:v>
      </x:c>
      <x:c r="E49" s="36" t="str">
        <x:v>The data source proceeds to OpenAIRE registration after compatibility validation succeeds.</x:v>
      </x:c>
      <x:c r="F49" s="40" t="str">
        <x:v>Not checked</x:v>
      </x:c>
      <x:c r="G49" s="40" t="str"/>
      <x:c r="H49" s="40" t="str">
        <x:v>Not run</x:v>
      </x:c>
      <x:c r="I49" s="40" t="str"/>
      <x:c r="J49" s="40" t="str"/>
      <x:c r="K49" s="42"/>
      <x:c r="L49" s="40" t="str"/>
      <x:c r="M49" s="48" t="str">
        <x:v>https://guidelines.openaire.eu/</x:v>
      </x:c>
    </x:row>
    <x:row r="50">
      <x:c r="A50" s="47" t="str">
        <x:v>G. Validation and onboarding</x:v>
      </x:c>
      <x:c r="B50" s="36" t="str">
        <x:v>G06</x:v>
      </x:c>
      <x:c r="C50" s="36" t="str">
        <x:v>Operational</x:v>
      </x:c>
      <x:c r="D50" s="36" t="str">
        <x:v>Verify successful aggregation/indexing after registration.</x:v>
      </x:c>
      <x:c r="E50" s="36" t="str">
        <x:v>After onboarding, representative repository records can be found in the OpenAIRE aggregation/Graph or equivalent PROVIDE status confirms harvesting.</x:v>
      </x:c>
      <x:c r="F50" s="40" t="str">
        <x:v>Not checked</x:v>
      </x:c>
      <x:c r="G50" s="40" t="str"/>
      <x:c r="H50" s="40" t="str">
        <x:v>Not run</x:v>
      </x:c>
      <x:c r="I50" s="40" t="str"/>
      <x:c r="J50" s="40" t="str"/>
      <x:c r="K50" s="42"/>
      <x:c r="L50" s="40" t="str"/>
      <x:c r="M50" s="48" t="str">
        <x:v>https://guidelines.openaire.eu/</x:v>
      </x:c>
    </x:row>
    <x:row r="51">
      <x:c r="A51" s="51" t="str">
        <x:v>G. Validation and onboarding</x:v>
      </x:c>
      <x:c r="B51" s="52" t="str">
        <x:v>G07</x:v>
      </x:c>
      <x:c r="C51" s="52" t="str">
        <x:v>Operational</x:v>
      </x:c>
      <x:c r="D51" s="52" t="str">
        <x:v>Revalidate after material interface or mapping changes.</x:v>
      </x:c>
      <x:c r="E51" s="52" t="str">
        <x:v>A new validation is scheduled after changes to OAI-PMH, metadata mappings, controlled values or repository upgrades.</x:v>
      </x:c>
      <x:c r="F51" s="53" t="str">
        <x:v>Not checked</x:v>
      </x:c>
      <x:c r="G51" s="53" t="str"/>
      <x:c r="H51" s="53" t="str">
        <x:v>Not run</x:v>
      </x:c>
      <x:c r="I51" s="53" t="str"/>
      <x:c r="J51" s="53" t="str"/>
      <x:c r="K51" s="54"/>
      <x:c r="L51" s="53" t="str"/>
      <x:c r="M51" s="55" t="str">
        <x:v>https://www.openaire.eu/validator-and-registration/</x:v>
      </x:c>
    </x:row>
  </x:sheetData>
  <x:mergeCells>
    <x:mergeCell ref="A1:M1"/>
    <x:mergeCell ref="A2:M2"/>
  </x:mergeCells>
  <x:conditionalFormatting sqref="F7:F51">
    <x:cfRule type="expression" dxfId="0" priority="1">
      <x:formula>F7="Compliant"</x:formula>
    </x:cfRule>
    <x:cfRule type="expression" dxfId="1" priority="2">
      <x:formula>F7="Partially compliant"</x:formula>
    </x:cfRule>
    <x:cfRule type="expression" dxfId="2" priority="3">
      <x:formula>F7="Not compliant"</x:formula>
    </x:cfRule>
  </x:conditionalFormatting>
  <x:dataValidations count="2">
    <x:dataValidation type="list" sqref="F7:F51">
      <x:formula1>"Not checked,Compliant,Partially compliant,Not compliant,Not applicable"</x:formula1>
    </x:dataValidation>
    <x:dataValidation type="list" sqref="H7:H51">
      <x:formula1>"Not run,Pass,Warning,Fail,N/A"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70" hidden="0" customWidth="1"/>
    <x:col min="3" max="3" width="52" hidden="0" customWidth="1"/>
  </x:cols>
  <x:sheetData>
    <x:row r="1">
      <x:c r="A1" s="81" t="str">
        <x:v>Official OpenAIRE sources used for this checklist</x:v>
      </x:c>
      <x:c r="B1" s="81"/>
      <x:c r="C1" s="81"/>
    </x:row>
    <x:row r="3">
      <x:c r="A3" s="75" t="str">
        <x:v>Source</x:v>
      </x:c>
      <x:c r="B3" s="75" t="str">
        <x:v>URL</x:v>
      </x:c>
      <x:c r="C3" s="75" t="str">
        <x:v>Use in checklist</x:v>
      </x:c>
    </x:row>
    <x:row r="4">
      <x:c r="A4" s="32" t="str">
        <x:v>OpenAIRE Guidelines home</x:v>
      </x:c>
      <x:c r="B4" s="32" t="str">
        <x:v>https://guidelines.openaire.eu/</x:v>
      </x:c>
      <x:c r="C4" s="32" t="str">
        <x:v>Current guidelines, Validator and registration context</x:v>
      </x:c>
    </x:row>
    <x:row r="5">
      <x:c r="A5" s="32" t="str">
        <x:v>OpenAIRE Guidelines for Data Archives</x:v>
      </x:c>
      <x:c r="B5" s="32" t="str">
        <x:v>https://guidelines.openaire.eu/en/latest/data/index.html</x:v>
      </x:c>
      <x:c r="C5" s="32" t="str">
        <x:v>Scope of data repository/data archive compatibility</x:v>
      </x:c>
    </x:row>
    <x:row r="6">
      <x:c r="A6" s="32" t="str">
        <x:v>Use of OAI-PMH</x:v>
      </x:c>
      <x:c r="B6" s="32" t="str">
        <x:v>https://guidelines.openaire.eu/en/latest/data/use_of_oai_pmh.html</x:v>
      </x:c>
      <x:c r="C6" s="32" t="str">
        <x:v>OAI-PMH v2.0, oai_datacite, OpenAIRE set / openaire_data</x:v>
      </x:c>
    </x:row>
    <x:row r="7">
      <x:c r="A7" s="32" t="str">
        <x:v>Application Profile Overview</x:v>
      </x:c>
      <x:c r="B7" s="32" t="str">
        <x:v>https://guidelines.openaire.eu/en/latest/data/application_profile.html</x:v>
      </x:c>
      <x:c r="C7" s="32" t="str">
        <x:v>M / MA / R / O levels and metadata property overview</x:v>
      </x:c>
    </x:row>
    <x:row r="8">
      <x:c r="A8" s="32" t="str">
        <x:v>Use of DataCite</x:v>
      </x:c>
      <x:c r="B8" s="32" t="str">
        <x:v>https://guidelines.openaire.eu/en/latest/data/use_of_datacite.html</x:v>
      </x:c>
      <x:c r="C8" s="32" t="str">
        <x:v>DataCite basis, access rights, funding, related identifiers, embargo dates</x:v>
      </x:c>
    </x:row>
    <x:row r="9">
      <x:c r="A9" s="32" t="str">
        <x:v>Creator</x:v>
      </x:c>
      <x:c r="B9" s="32" t="str">
        <x:v>https://guidelines.openaire.eu/en/latest/data/field_creator.html</x:v>
      </x:c>
      <x:c r="C9" s="32" t="str">
        <x:v>creatorName, ORCID/ISNI identifiers, affiliation</x:v>
      </x:c>
    </x:row>
    <x:row r="10">
      <x:c r="A10" s="32" t="str">
        <x:v>Rights</x:v>
      </x:c>
      <x:c r="B10" s="32" t="str">
        <x:v>https://guidelines.openaire.eu/en/latest/data/field_rights.html</x:v>
      </x:c>
      <x:c r="C10" s="32" t="str">
        <x:v>rightsURI, access-right vocabulary, licence information</x:v>
      </x:c>
    </x:row>
    <x:row r="11">
      <x:c r="A11" s="32" t="str">
        <x:v>RelatedIdentifier</x:v>
      </x:c>
      <x:c r="B11" s="32" t="str">
        <x:v>https://guidelines.openaire.eu/en/latest/data/field_relatedidentifier.html</x:v>
      </x:c>
      <x:c r="C11" s="32" t="str">
        <x:v>global identifiers, identifier types, relation types</x:v>
      </x:c>
    </x:row>
    <x:row r="12">
      <x:c r="A12" s="32" t="str">
        <x:v>Description</x:v>
      </x:c>
      <x:c r="B12" s="32" t="str">
        <x:v>https://guidelines.openaire.eu/en/latest/data/field_description.html</x:v>
      </x:c>
      <x:c r="C12" s="32" t="str">
        <x:v>descriptionType and Abstract when applicable</x:v>
      </x:c>
    </x:row>
    <x:row r="13">
      <x:c r="A13" s="32" t="str">
        <x:v>ResourceType</x:v>
      </x:c>
      <x:c r="B13" s="32" t="str">
        <x:v>https://guidelines.openaire.eu/en/latest/data/field_resourcetype.html</x:v>
      </x:c>
      <x:c r="C13" s="32" t="str">
        <x:v>resourceTypeGeneral controlled values</x:v>
      </x:c>
    </x:row>
    <x:row r="14">
      <x:c r="A14" s="32" t="str">
        <x:v>Validator and Registration</x:v>
      </x:c>
      <x:c r="B14" s="32" t="str">
        <x:v>https://www.openaire.eu/validator-and-registration/</x:v>
      </x:c>
      <x:c r="C14" s="32" t="str">
        <x:v>PROVIDE validation and registration workflow</x:v>
      </x:c>
    </x:row>
    <x:row r="16">
      <x:c r="A16" s="86" t="str">
        <x:v>Scope note: this is a practical pre-check, not a substitute for the OpenAIRE Metadata Validator. The OpenAIRE Guidelines website currently identifies the Data Archives profile as based on DataCite Metadata Schema v3.1. If OpenAIRE publishes a revised Data Archives profile, revalidate and update this checklist.</x:v>
      </x:c>
      <x:c r="B16" s="86"/>
      <x:c r="C16" s="86"/>
    </x:row>
    <x:row r="17">
      <x:c r="A17" s="86"/>
      <x:c r="B17" s="86"/>
      <x:c r="C17" s="86"/>
    </x:row>
  </x:sheetData>
  <x:mergeCells>
    <x:mergeCell ref="A1:C1"/>
    <x:mergeCell ref="A16:C17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</x:cols>
  <x:sheetData>
    <x:row r="1">
      <x:c r="A1" s="24" t="str">
        <x:v>Status</x:v>
      </x:c>
      <x:c r="B1" s="24" t="str">
        <x:v>Validator result</x:v>
      </x:c>
    </x:row>
    <x:row r="2">
      <x:c r="A2" t="str">
        <x:v>Not checked</x:v>
      </x:c>
      <x:c r="B2" t="str">
        <x:v>Not run</x:v>
      </x:c>
    </x:row>
    <x:row r="3">
      <x:c r="A3" t="str">
        <x:v>Compliant</x:v>
      </x:c>
      <x:c r="B3" t="str">
        <x:v>Pass</x:v>
      </x:c>
    </x:row>
    <x:row r="4">
      <x:c r="A4" t="str">
        <x:v>Partially compliant</x:v>
      </x:c>
      <x:c r="B4" t="str">
        <x:v>Warning</x:v>
      </x:c>
    </x:row>
    <x:row r="5">
      <x:c r="A5" t="str">
        <x:v>Not compliant</x:v>
      </x:c>
      <x:c r="B5" t="str">
        <x:v>Fail</x:v>
      </x:c>
    </x:row>
    <x:row r="6">
      <x:c r="A6" t="str">
        <x:v>Not applicable</x:v>
      </x:c>
      <x:c r="B6" t="str">
        <x:v>N/A</x:v>
      </x:c>
    </x:row>
  </x:sheetData>
  <x:pageMargins left="0.7" right="0.7" top="0.75" bottom="0.75" header="0.3" footer="0.3"/>
</x:worksheet>
</file>